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/>
  </authors>
  <commentList>
    <comment ref="C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E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F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G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J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K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L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M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N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E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F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G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J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K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L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M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N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E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F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G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J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K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L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M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N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1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1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E1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F1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G1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J1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K1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L1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M1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N1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11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11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E11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F11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G11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J11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K11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L11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M11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N11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1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1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E1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F1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G1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J1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K1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L1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M1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13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13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E13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F13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G13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J13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K13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L13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M13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N13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14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14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E14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F14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G14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J14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K14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L14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N14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15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15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E15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F15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G15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J15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K15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L15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M15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N15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16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16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E16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F16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G16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J16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K16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L16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M16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N16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1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1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E1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F1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G1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J1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K1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L1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M1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N1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1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1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E1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F1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G1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J1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K1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L1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M1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N1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1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1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E1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F1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G1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J1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K1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L1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M1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N1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J2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K2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L2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M2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J21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K21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L21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M21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J2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K2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L2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M2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N2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J23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K23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L23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M23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N23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24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24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E24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F24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J24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K24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L24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M24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25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25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E25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F25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G25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J25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K25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L25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M25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N25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26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26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E26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F26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G26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J26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K26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L26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M26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N26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2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2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E2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F2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G2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J2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K2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L2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M2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N2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2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2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E2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F2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G2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J2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K2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L2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M2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N2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J2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K2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L2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M2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N2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3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3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E3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F3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G3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J3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K3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L3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M3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N3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J31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K31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L31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M31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N31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3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3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E3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F3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G3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J3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K3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L3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M3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N3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</commentList>
</comments>
</file>

<file path=xl/sharedStrings.xml><?xml version="1.0" encoding="utf-8"?>
<sst xmlns="http://schemas.openxmlformats.org/spreadsheetml/2006/main" count="87" uniqueCount="73">
  <si>
    <t>职工基本医疗保险（含生育保险）基金收支表</t>
  </si>
  <si>
    <t>年报02表</t>
  </si>
  <si>
    <t>填报单位：</t>
  </si>
  <si>
    <t>进贤县医疗保险事业管理局</t>
  </si>
  <si>
    <t>2023年</t>
  </si>
  <si>
    <t>单位：元</t>
  </si>
  <si>
    <t>项目</t>
  </si>
  <si>
    <t>合  计</t>
  </si>
  <si>
    <t>职工基本医疗保险（统账结合）</t>
  </si>
  <si>
    <t>职工基本医疗保险单建统筹基金</t>
  </si>
  <si>
    <t>小计</t>
  </si>
  <si>
    <t>统筹基金</t>
  </si>
  <si>
    <t>个人账户基金</t>
  </si>
  <si>
    <t xml:space="preserve">小计
</t>
  </si>
  <si>
    <t>1</t>
  </si>
  <si>
    <t>一、基本医疗保险费收入</t>
  </si>
  <si>
    <t>一、基本医疗保险待遇支出</t>
  </si>
  <si>
    <t>2</t>
  </si>
  <si>
    <t xml:space="preserve">  （一）单位缴费</t>
  </si>
  <si>
    <t xml:space="preserve"> （一）在职职工医疗保险待遇支出</t>
  </si>
  <si>
    <t>3</t>
  </si>
  <si>
    <t>其中：生育保险收入</t>
  </si>
  <si>
    <t>其中：（1）住院支出</t>
  </si>
  <si>
    <t>4</t>
  </si>
  <si>
    <t xml:space="preserve">  （二）个人缴费</t>
  </si>
  <si>
    <t xml:space="preserve">      （2）门诊慢特病</t>
  </si>
  <si>
    <t>5</t>
  </si>
  <si>
    <t>二、利息收入</t>
  </si>
  <si>
    <t xml:space="preserve">      （3）普通门诊统筹</t>
  </si>
  <si>
    <t>6</t>
  </si>
  <si>
    <t xml:space="preserve">    （一）定期利息</t>
  </si>
  <si>
    <t xml:space="preserve">      （4）定点药店医药费支出</t>
  </si>
  <si>
    <t>——</t>
  </si>
  <si>
    <t>7</t>
  </si>
  <si>
    <t xml:space="preserve">    （二）活期利息</t>
  </si>
  <si>
    <t xml:space="preserve">      （5）生育医疗费支出</t>
  </si>
  <si>
    <t>8</t>
  </si>
  <si>
    <t>三、财政补贴收入</t>
  </si>
  <si>
    <t xml:space="preserve">      （6）生育津贴支出</t>
  </si>
  <si>
    <t>9</t>
  </si>
  <si>
    <t>其中：对医保基金负担新冠病毒疫苗及接种费用的补助</t>
  </si>
  <si>
    <t xml:space="preserve">      （7）其他</t>
  </si>
  <si>
    <t>四、其他收入</t>
  </si>
  <si>
    <t xml:space="preserve">  (二)退休人员医疗保险待遇支出</t>
  </si>
  <si>
    <t xml:space="preserve">         其中：滞纳金</t>
  </si>
  <si>
    <t xml:space="preserve">      （1）住院支出</t>
  </si>
  <si>
    <t>五、待转保险费收入</t>
  </si>
  <si>
    <t>六、待转利息收入</t>
  </si>
  <si>
    <t xml:space="preserve">      （4）定点药店医药费</t>
  </si>
  <si>
    <t xml:space="preserve">      （5）其他</t>
  </si>
  <si>
    <t>二、其他支出</t>
  </si>
  <si>
    <t>其中：划转长期护理保险支出</t>
  </si>
  <si>
    <t>七、转移收入</t>
  </si>
  <si>
    <t>三、转移支出</t>
  </si>
  <si>
    <t>本年收入小计</t>
  </si>
  <si>
    <t>本年支出小计</t>
  </si>
  <si>
    <t>八、上级补助收入</t>
  </si>
  <si>
    <t>四、补助下级支出</t>
  </si>
  <si>
    <t>九、下级上解收入</t>
  </si>
  <si>
    <t>五、上解上级支出</t>
  </si>
  <si>
    <t>本年收入合计</t>
  </si>
  <si>
    <t>本年支出合计</t>
  </si>
  <si>
    <t>本年收支结余</t>
  </si>
  <si>
    <t>十、上年结余</t>
  </si>
  <si>
    <t>六、滚存结余</t>
  </si>
  <si>
    <t xml:space="preserve">    其中：待转基金</t>
  </si>
  <si>
    <t>总      计</t>
  </si>
  <si>
    <t xml:space="preserve">    1.根据《关于印发&lt;社会保险基金财务制度&gt;的通知》财社〔2017〕144号，职工基本医保统筹基金待遇支出包括住院费用支出、门诊慢特病和普通门诊统筹费用支出，包含生育医疗费用支出和生育津贴支出；职工基本医保个人账户待遇支出包括门    诊费用支出、住院费用支出、在定点零售药店发生的医药费用支出；</t>
  </si>
  <si>
    <t xml:space="preserve">    2.开展长期护理保险制度试点的统筹地区，划转长期护理保险基金的支出在“划转长期护理保险支出”中列支。     </t>
  </si>
  <si>
    <t xml:space="preserve">    3.纵向公式：1=2+4；5=6+7；19=1+5+8+10+12+13+18；22=19+20+21；26=22+24；
               28=29+30+31+32+33+34+35；36=37+38+39+40+41；45=27+42+44；48=45+46+47；52=48+50；</t>
  </si>
  <si>
    <t xml:space="preserve">    4.横向公式：合计=小计+单建统筹基金；小计=基本医疗保险统筹+医疗保险个人账户；</t>
  </si>
  <si>
    <t>其他说明：表样中黄色显示为计算公式不需要录入。白色显示单元格需要录入。</t>
  </si>
  <si>
    <t xml:space="preserve">         蓝色无占位符‘--’单元格为取数公式，系统自动取数，不需要录入。蓝色有占位符‘--’单元格不用录入。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</si>
</sst>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.00_ ;\-#,##0.00"/>
  </numFmts>
  <fonts count="25">
    <font>
      <sz val="11"/>
      <color theme="1"/>
      <name val="宋体"/>
      <charset val="134"/>
      <scheme val="minor"/>
    </font>
    <font>
      <sz val="10"/>
      <color rgb="FF000000"/>
      <name val="宋体"/>
      <charset val="134"/>
    </font>
    <font>
      <sz val="16"/>
      <color rgb="FF000000"/>
      <name val="黑体"/>
      <charset val="134"/>
    </font>
    <font>
      <sz val="10"/>
      <color rgb="FF000000"/>
      <name val="仿宋"/>
      <charset val="134"/>
    </font>
    <font>
      <b/>
      <sz val="10"/>
      <color rgb="FF000000"/>
      <name val="仿宋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rgb="FF000000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0FFFF"/>
        <bgColor rgb="FF80FFFF"/>
      </patternFill>
    </fill>
    <fill>
      <patternFill patternType="solid">
        <fgColor rgb="FFFFFF80"/>
        <bgColor rgb="FFFFFF80"/>
      </patternFill>
    </fill>
    <fill>
      <patternFill patternType="solid">
        <fgColor theme="0"/>
        <bgColor theme="0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12" borderId="6" applyNumberFormat="0" applyAlignment="0" applyProtection="0">
      <alignment vertical="center"/>
    </xf>
    <xf numFmtId="0" fontId="16" fillId="12" borderId="4" applyNumberFormat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 applyAlignment="1" applyProtection="1">
      <alignment vertical="center"/>
    </xf>
    <xf numFmtId="0" fontId="1" fillId="0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>
      <alignment horizontal="center" vertical="center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right" vertical="center"/>
    </xf>
    <xf numFmtId="0" fontId="1" fillId="2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left" vertical="center"/>
    </xf>
    <xf numFmtId="0" fontId="3" fillId="2" borderId="1" xfId="0" applyNumberFormat="1" applyFont="1" applyFill="1" applyBorder="1" applyAlignment="1" applyProtection="1"/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3" borderId="2" xfId="0" applyNumberFormat="1" applyFont="1" applyFill="1" applyBorder="1" applyAlignment="1" applyProtection="1">
      <alignment horizontal="center" vertical="center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left" vertical="center"/>
    </xf>
    <xf numFmtId="176" fontId="3" fillId="4" borderId="2" xfId="0" applyNumberFormat="1" applyFont="1" applyFill="1" applyBorder="1" applyAlignment="1" applyProtection="1">
      <alignment horizontal="right" vertical="center"/>
    </xf>
    <xf numFmtId="176" fontId="3" fillId="2" borderId="2" xfId="0" applyNumberFormat="1" applyFont="1" applyFill="1" applyBorder="1" applyAlignment="1" applyProtection="1">
      <alignment horizontal="right" vertical="center"/>
    </xf>
    <xf numFmtId="0" fontId="3" fillId="3" borderId="2" xfId="0" applyNumberFormat="1" applyFont="1" applyFill="1" applyBorder="1" applyAlignment="1" applyProtection="1">
      <alignment horizontal="left" vertical="center" wrapText="1"/>
    </xf>
    <xf numFmtId="176" fontId="3" fillId="5" borderId="2" xfId="0" applyNumberFormat="1" applyFont="1" applyFill="1" applyBorder="1" applyAlignment="1" applyProtection="1">
      <alignment horizontal="right" vertical="center"/>
    </xf>
    <xf numFmtId="0" fontId="3" fillId="3" borderId="2" xfId="0" applyNumberFormat="1" applyFont="1" applyFill="1" applyBorder="1" applyAlignment="1" applyProtection="1"/>
    <xf numFmtId="176" fontId="3" fillId="3" borderId="2" xfId="0" applyNumberFormat="1" applyFont="1" applyFill="1" applyBorder="1" applyAlignment="1" applyProtection="1">
      <alignment horizontal="center" vertical="center"/>
    </xf>
    <xf numFmtId="0" fontId="4" fillId="3" borderId="2" xfId="0" applyNumberFormat="1" applyFont="1" applyFill="1" applyBorder="1" applyAlignment="1" applyProtection="1">
      <alignment horizontal="center" vertical="center"/>
    </xf>
    <xf numFmtId="176" fontId="3" fillId="3" borderId="2" xfId="0" applyNumberFormat="1" applyFont="1" applyFill="1" applyBorder="1" applyAlignment="1" applyProtection="1">
      <alignment horizontal="right" vertical="center"/>
    </xf>
    <xf numFmtId="0" fontId="3" fillId="2" borderId="0" xfId="0" applyNumberFormat="1" applyFont="1" applyFill="1" applyBorder="1" applyAlignment="1" applyProtection="1">
      <alignment horizontal="left" vertical="center" wrapText="1"/>
    </xf>
    <xf numFmtId="176" fontId="3" fillId="2" borderId="0" xfId="0" applyNumberFormat="1" applyFont="1" applyFill="1" applyBorder="1" applyAlignment="1" applyProtection="1">
      <alignment horizontal="left" vertical="center" wrapText="1"/>
    </xf>
    <xf numFmtId="0" fontId="3" fillId="2" borderId="0" xfId="0" applyNumberFormat="1" applyFont="1" applyFill="1" applyBorder="1" applyAlignment="1" applyProtection="1">
      <alignment horizontal="left" vertical="center"/>
    </xf>
    <xf numFmtId="176" fontId="3" fillId="2" borderId="0" xfId="0" applyNumberFormat="1" applyFont="1" applyFill="1" applyBorder="1" applyAlignment="1" applyProtection="1">
      <alignment horizontal="left" vertical="center"/>
    </xf>
    <xf numFmtId="0" fontId="1" fillId="2" borderId="0" xfId="0" applyNumberFormat="1" applyFont="1" applyFill="1" applyBorder="1" applyAlignment="1" applyProtection="1">
      <alignment horizontal="left" vertical="center" wrapText="1"/>
    </xf>
    <xf numFmtId="0" fontId="1" fillId="2" borderId="0" xfId="0" applyNumberFormat="1" applyFont="1" applyFill="1" applyBorder="1" applyAlignment="1" applyProtection="1">
      <alignment horizontal="left" vertical="center"/>
    </xf>
    <xf numFmtId="176" fontId="1" fillId="2" borderId="0" xfId="0" applyNumberFormat="1" applyFont="1" applyFill="1" applyBorder="1" applyAlignment="1" applyProtection="1">
      <alignment horizontal="left" vertical="center"/>
    </xf>
    <xf numFmtId="0" fontId="3" fillId="2" borderId="0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9"/>
  <sheetViews>
    <sheetView tabSelected="1" workbookViewId="0">
      <selection activeCell="A1" sqref="A1:N1"/>
    </sheetView>
  </sheetViews>
  <sheetFormatPr defaultColWidth="8" defaultRowHeight="14.25" customHeight="1"/>
  <cols>
    <col min="1" max="1" width="9.425" style="2" customWidth="1"/>
    <col min="2" max="2" width="21.7083333333333" style="2" customWidth="1"/>
    <col min="3" max="3" width="23.5666666666667" style="2" customWidth="1"/>
    <col min="4" max="4" width="21.1416666666667" style="2" customWidth="1"/>
    <col min="5" max="5" width="20.7083333333333" style="2" customWidth="1"/>
    <col min="6" max="6" width="21.425" style="2" customWidth="1"/>
    <col min="7" max="7" width="20.2833333333333" style="2" customWidth="1"/>
    <col min="8" max="8" width="3.14166666666667" style="2" customWidth="1"/>
    <col min="9" max="9" width="28.5666666666667" style="2" customWidth="1"/>
    <col min="10" max="14" width="20.2833333333333" style="2" customWidth="1"/>
    <col min="15" max="16384" width="8" style="1"/>
  </cols>
  <sheetData>
    <row r="1" s="1" customFormat="1" ht="28.5" customHeight="1" spans="1:14">
      <c r="A1" s="3" t="s">
        <v>0</v>
      </c>
      <c r="B1" s="3"/>
      <c r="C1" s="3"/>
      <c r="D1" s="4"/>
      <c r="E1" s="3"/>
      <c r="F1" s="3"/>
      <c r="G1" s="3"/>
      <c r="H1" s="3"/>
      <c r="I1" s="3"/>
      <c r="J1" s="3"/>
      <c r="K1" s="4"/>
      <c r="L1" s="3"/>
      <c r="M1" s="3"/>
      <c r="N1" s="3"/>
    </row>
    <row r="2" s="1" customFormat="1" hidden="1" customHeight="1" spans="1:14">
      <c r="A2" s="5"/>
      <c r="B2" s="5"/>
      <c r="C2" s="5"/>
      <c r="D2" s="6"/>
      <c r="E2" s="5"/>
      <c r="F2" s="5"/>
      <c r="G2" s="5"/>
      <c r="H2" s="7"/>
      <c r="I2" s="5"/>
      <c r="J2" s="5"/>
      <c r="K2" s="6"/>
      <c r="L2" s="5"/>
      <c r="M2" s="5"/>
      <c r="N2" s="5"/>
    </row>
    <row r="3" s="1" customFormat="1" customHeight="1" spans="1:14">
      <c r="A3" s="5"/>
      <c r="B3" s="5"/>
      <c r="C3" s="5"/>
      <c r="D3" s="6"/>
      <c r="E3" s="5"/>
      <c r="F3" s="5"/>
      <c r="G3" s="5"/>
      <c r="H3" s="7"/>
      <c r="I3" s="5"/>
      <c r="J3" s="5"/>
      <c r="K3" s="6"/>
      <c r="L3" s="5"/>
      <c r="M3" s="5"/>
      <c r="N3" s="30" t="s">
        <v>1</v>
      </c>
    </row>
    <row r="4" s="1" customFormat="1" customHeight="1" spans="1:14">
      <c r="A4" s="8" t="s">
        <v>2</v>
      </c>
      <c r="B4" s="9" t="s">
        <v>3</v>
      </c>
      <c r="C4" s="8"/>
      <c r="D4" s="10"/>
      <c r="E4" s="8"/>
      <c r="F4" s="11"/>
      <c r="G4" s="8" t="s">
        <v>4</v>
      </c>
      <c r="H4" s="9"/>
      <c r="I4" s="8"/>
      <c r="J4" s="11"/>
      <c r="K4" s="10"/>
      <c r="L4" s="11"/>
      <c r="M4" s="11"/>
      <c r="N4" s="8" t="s">
        <v>5</v>
      </c>
    </row>
    <row r="5" s="1" customFormat="1" customHeight="1" spans="1:14">
      <c r="A5" s="12" t="s">
        <v>6</v>
      </c>
      <c r="B5" s="12"/>
      <c r="C5" s="12" t="s">
        <v>7</v>
      </c>
      <c r="D5" s="12" t="s">
        <v>8</v>
      </c>
      <c r="E5" s="12"/>
      <c r="F5" s="12"/>
      <c r="G5" s="13" t="s">
        <v>9</v>
      </c>
      <c r="H5" s="12" t="s">
        <v>6</v>
      </c>
      <c r="I5" s="12"/>
      <c r="J5" s="12" t="s">
        <v>7</v>
      </c>
      <c r="K5" s="12" t="s">
        <v>8</v>
      </c>
      <c r="L5" s="12"/>
      <c r="M5" s="12"/>
      <c r="N5" s="13" t="s">
        <v>9</v>
      </c>
    </row>
    <row r="6" s="1" customFormat="1" ht="24" customHeight="1" spans="1:14">
      <c r="A6" s="12"/>
      <c r="B6" s="12"/>
      <c r="C6" s="12"/>
      <c r="D6" s="13" t="s">
        <v>10</v>
      </c>
      <c r="E6" s="12" t="s">
        <v>11</v>
      </c>
      <c r="F6" s="12" t="s">
        <v>12</v>
      </c>
      <c r="G6" s="13"/>
      <c r="H6" s="12"/>
      <c r="I6" s="12"/>
      <c r="J6" s="12"/>
      <c r="K6" s="13" t="s">
        <v>13</v>
      </c>
      <c r="L6" s="12" t="s">
        <v>11</v>
      </c>
      <c r="M6" s="12" t="s">
        <v>12</v>
      </c>
      <c r="N6" s="13"/>
    </row>
    <row r="7" s="1" customFormat="1" ht="21" customHeight="1" spans="1:14">
      <c r="A7" s="12" t="s">
        <v>14</v>
      </c>
      <c r="B7" s="14" t="s">
        <v>15</v>
      </c>
      <c r="C7" s="15">
        <f t="shared" ref="C7:G7" si="0">C8+C10</f>
        <v>156390458.99</v>
      </c>
      <c r="D7" s="15">
        <f t="shared" si="0"/>
        <v>156390458.99</v>
      </c>
      <c r="E7" s="15">
        <f t="shared" si="0"/>
        <v>120141589.92</v>
      </c>
      <c r="F7" s="15">
        <f t="shared" si="0"/>
        <v>36248869.07</v>
      </c>
      <c r="G7" s="15">
        <f t="shared" si="0"/>
        <v>0</v>
      </c>
      <c r="H7" s="12">
        <v>27</v>
      </c>
      <c r="I7" s="14" t="s">
        <v>16</v>
      </c>
      <c r="J7" s="15">
        <f t="shared" ref="J7:N7" si="1">J8+J16</f>
        <v>88680481.55</v>
      </c>
      <c r="K7" s="15">
        <f t="shared" si="1"/>
        <v>88680481.55</v>
      </c>
      <c r="L7" s="15">
        <f t="shared" si="1"/>
        <v>69467110.42</v>
      </c>
      <c r="M7" s="15">
        <f t="shared" si="1"/>
        <v>19213371.13</v>
      </c>
      <c r="N7" s="15">
        <f t="shared" si="1"/>
        <v>0</v>
      </c>
    </row>
    <row r="8" s="1" customFormat="1" ht="21" customHeight="1" spans="1:14">
      <c r="A8" s="12" t="s">
        <v>17</v>
      </c>
      <c r="B8" s="14" t="s">
        <v>18</v>
      </c>
      <c r="C8" s="15">
        <f t="shared" ref="C8:C19" si="2">D8+G8</f>
        <v>121124163.22</v>
      </c>
      <c r="D8" s="15">
        <f t="shared" ref="D8:D19" si="3">E8+F8</f>
        <v>121124163.22</v>
      </c>
      <c r="E8" s="16">
        <v>120141589.92</v>
      </c>
      <c r="F8" s="16">
        <v>982573.3</v>
      </c>
      <c r="G8" s="16"/>
      <c r="H8" s="12">
        <v>28</v>
      </c>
      <c r="I8" s="14" t="s">
        <v>19</v>
      </c>
      <c r="J8" s="15">
        <f t="shared" ref="J8:J11" si="4">K8+N8</f>
        <v>41133113.45</v>
      </c>
      <c r="K8" s="15">
        <f t="shared" ref="K8:K11" si="5">L8+M8</f>
        <v>41133113.45</v>
      </c>
      <c r="L8" s="15">
        <f>L9+L10+L11+L12+L13+L14+L15</f>
        <v>30203802.69</v>
      </c>
      <c r="M8" s="15">
        <f>M9++M10+M11+M12+M13+M15</f>
        <v>10929310.76</v>
      </c>
      <c r="N8" s="15">
        <f>N9+N10+N11+N13+N14+N15</f>
        <v>0</v>
      </c>
    </row>
    <row r="9" s="1" customFormat="1" ht="21" customHeight="1" spans="1:14">
      <c r="A9" s="12" t="s">
        <v>20</v>
      </c>
      <c r="B9" s="14" t="s">
        <v>21</v>
      </c>
      <c r="C9" s="15">
        <f t="shared" si="2"/>
        <v>14106569.36</v>
      </c>
      <c r="D9" s="15">
        <f t="shared" si="3"/>
        <v>14106569.36</v>
      </c>
      <c r="E9" s="16">
        <v>14106569.36</v>
      </c>
      <c r="F9" s="16"/>
      <c r="G9" s="16"/>
      <c r="H9" s="12">
        <v>29</v>
      </c>
      <c r="I9" s="14" t="s">
        <v>22</v>
      </c>
      <c r="J9" s="15">
        <f t="shared" si="4"/>
        <v>10380339.55</v>
      </c>
      <c r="K9" s="15">
        <f t="shared" si="5"/>
        <v>10380339.55</v>
      </c>
      <c r="L9" s="16">
        <v>9704843.33</v>
      </c>
      <c r="M9" s="16">
        <v>675496.22</v>
      </c>
      <c r="N9" s="16"/>
    </row>
    <row r="10" s="1" customFormat="1" ht="21" customHeight="1" spans="1:14">
      <c r="A10" s="12" t="s">
        <v>23</v>
      </c>
      <c r="B10" s="14" t="s">
        <v>24</v>
      </c>
      <c r="C10" s="15">
        <f t="shared" si="2"/>
        <v>35266295.77</v>
      </c>
      <c r="D10" s="15">
        <f t="shared" si="3"/>
        <v>35266295.77</v>
      </c>
      <c r="E10" s="16"/>
      <c r="F10" s="16">
        <v>35266295.77</v>
      </c>
      <c r="G10" s="16"/>
      <c r="H10" s="12">
        <v>30</v>
      </c>
      <c r="I10" s="14" t="s">
        <v>25</v>
      </c>
      <c r="J10" s="15">
        <f t="shared" si="4"/>
        <v>3487903.15</v>
      </c>
      <c r="K10" s="15">
        <f t="shared" si="5"/>
        <v>3487903.15</v>
      </c>
      <c r="L10" s="18">
        <v>3487903.15</v>
      </c>
      <c r="M10" s="18"/>
      <c r="N10" s="18"/>
    </row>
    <row r="11" s="1" customFormat="1" ht="21" customHeight="1" spans="1:14">
      <c r="A11" s="12" t="s">
        <v>26</v>
      </c>
      <c r="B11" s="14" t="s">
        <v>27</v>
      </c>
      <c r="C11" s="15">
        <f t="shared" si="2"/>
        <v>296412.3</v>
      </c>
      <c r="D11" s="15">
        <f t="shared" si="3"/>
        <v>296412.3</v>
      </c>
      <c r="E11" s="15">
        <f t="shared" ref="E11:G11" si="6">E12+E13</f>
        <v>295797.08</v>
      </c>
      <c r="F11" s="15">
        <f t="shared" si="6"/>
        <v>615.22</v>
      </c>
      <c r="G11" s="15">
        <f t="shared" si="6"/>
        <v>0</v>
      </c>
      <c r="H11" s="12">
        <v>31</v>
      </c>
      <c r="I11" s="14" t="s">
        <v>28</v>
      </c>
      <c r="J11" s="15">
        <f t="shared" si="4"/>
        <v>9836926.75</v>
      </c>
      <c r="K11" s="15">
        <f t="shared" si="5"/>
        <v>9836926.75</v>
      </c>
      <c r="L11" s="18">
        <v>1903459.62</v>
      </c>
      <c r="M11" s="18">
        <v>7933467.13</v>
      </c>
      <c r="N11" s="18"/>
    </row>
    <row r="12" s="1" customFormat="1" ht="21" customHeight="1" spans="1:14">
      <c r="A12" s="12" t="s">
        <v>29</v>
      </c>
      <c r="B12" s="14" t="s">
        <v>30</v>
      </c>
      <c r="C12" s="15">
        <f t="shared" si="2"/>
        <v>0</v>
      </c>
      <c r="D12" s="15">
        <f t="shared" si="3"/>
        <v>0</v>
      </c>
      <c r="E12" s="16"/>
      <c r="F12" s="16"/>
      <c r="G12" s="16"/>
      <c r="H12" s="12">
        <v>32</v>
      </c>
      <c r="I12" s="14" t="s">
        <v>31</v>
      </c>
      <c r="J12" s="15">
        <f>K12</f>
        <v>2285876.41</v>
      </c>
      <c r="K12" s="15">
        <f>M12+L12</f>
        <v>2285876.41</v>
      </c>
      <c r="L12" s="18"/>
      <c r="M12" s="18">
        <v>2285876.41</v>
      </c>
      <c r="N12" s="20" t="s">
        <v>32</v>
      </c>
    </row>
    <row r="13" s="1" customFormat="1" ht="21" customHeight="1" spans="1:14">
      <c r="A13" s="12" t="s">
        <v>33</v>
      </c>
      <c r="B13" s="14" t="s">
        <v>34</v>
      </c>
      <c r="C13" s="15">
        <f t="shared" si="2"/>
        <v>296412.3</v>
      </c>
      <c r="D13" s="15">
        <f t="shared" si="3"/>
        <v>296412.3</v>
      </c>
      <c r="E13" s="16">
        <v>295797.08</v>
      </c>
      <c r="F13" s="16">
        <v>615.22</v>
      </c>
      <c r="G13" s="16"/>
      <c r="H13" s="12">
        <v>33</v>
      </c>
      <c r="I13" s="14" t="s">
        <v>35</v>
      </c>
      <c r="J13" s="15">
        <f t="shared" ref="J13:J19" si="7">K13+N13</f>
        <v>1029098.03</v>
      </c>
      <c r="K13" s="15">
        <f t="shared" ref="K13:K28" si="8">L13+M13</f>
        <v>1029098.03</v>
      </c>
      <c r="L13" s="18">
        <v>994627.03</v>
      </c>
      <c r="M13" s="18">
        <v>34471</v>
      </c>
      <c r="N13" s="18"/>
    </row>
    <row r="14" s="1" customFormat="1" ht="21" customHeight="1" spans="1:14">
      <c r="A14" s="12" t="s">
        <v>36</v>
      </c>
      <c r="B14" s="17" t="s">
        <v>37</v>
      </c>
      <c r="C14" s="15">
        <f t="shared" si="2"/>
        <v>0</v>
      </c>
      <c r="D14" s="15">
        <f t="shared" si="3"/>
        <v>0</v>
      </c>
      <c r="E14" s="16"/>
      <c r="F14" s="16"/>
      <c r="G14" s="16"/>
      <c r="H14" s="12">
        <v>34</v>
      </c>
      <c r="I14" s="14" t="s">
        <v>38</v>
      </c>
      <c r="J14" s="15">
        <f t="shared" si="7"/>
        <v>14112969.56</v>
      </c>
      <c r="K14" s="15">
        <f>L14</f>
        <v>14112969.56</v>
      </c>
      <c r="L14" s="18">
        <v>14112969.56</v>
      </c>
      <c r="M14" s="20" t="s">
        <v>32</v>
      </c>
      <c r="N14" s="18"/>
    </row>
    <row r="15" s="1" customFormat="1" ht="21" customHeight="1" spans="1:14">
      <c r="A15" s="12" t="s">
        <v>39</v>
      </c>
      <c r="B15" s="17" t="s">
        <v>40</v>
      </c>
      <c r="C15" s="15">
        <f t="shared" si="2"/>
        <v>0</v>
      </c>
      <c r="D15" s="15">
        <f t="shared" si="3"/>
        <v>0</v>
      </c>
      <c r="E15" s="16"/>
      <c r="F15" s="16"/>
      <c r="G15" s="16"/>
      <c r="H15" s="12">
        <v>35</v>
      </c>
      <c r="I15" s="14" t="s">
        <v>41</v>
      </c>
      <c r="J15" s="15">
        <f t="shared" si="7"/>
        <v>0</v>
      </c>
      <c r="K15" s="15">
        <f t="shared" si="8"/>
        <v>0</v>
      </c>
      <c r="L15" s="16"/>
      <c r="M15" s="16"/>
      <c r="N15" s="16"/>
    </row>
    <row r="16" s="1" customFormat="1" ht="21" customHeight="1" spans="1:14">
      <c r="A16" s="12">
        <v>10</v>
      </c>
      <c r="B16" s="14" t="s">
        <v>42</v>
      </c>
      <c r="C16" s="15">
        <f t="shared" si="2"/>
        <v>0</v>
      </c>
      <c r="D16" s="15">
        <f t="shared" si="3"/>
        <v>0</v>
      </c>
      <c r="E16" s="18"/>
      <c r="F16" s="18"/>
      <c r="G16" s="18"/>
      <c r="H16" s="12">
        <v>36</v>
      </c>
      <c r="I16" s="14" t="s">
        <v>43</v>
      </c>
      <c r="J16" s="15">
        <f t="shared" si="7"/>
        <v>47547368.1</v>
      </c>
      <c r="K16" s="15">
        <f t="shared" si="8"/>
        <v>47547368.1</v>
      </c>
      <c r="L16" s="15">
        <f>L17+L18+L19+L20+L21</f>
        <v>39263307.73</v>
      </c>
      <c r="M16" s="15">
        <f>M17+M18+M19+M20+M21</f>
        <v>8284060.37</v>
      </c>
      <c r="N16" s="15">
        <f>N17+N18+N19</f>
        <v>0</v>
      </c>
    </row>
    <row r="17" s="1" customFormat="1" ht="21" customHeight="1" spans="1:14">
      <c r="A17" s="12">
        <v>11</v>
      </c>
      <c r="B17" s="14" t="s">
        <v>44</v>
      </c>
      <c r="C17" s="15">
        <f t="shared" si="2"/>
        <v>0</v>
      </c>
      <c r="D17" s="15">
        <f t="shared" si="3"/>
        <v>0</v>
      </c>
      <c r="E17" s="18"/>
      <c r="F17" s="18"/>
      <c r="G17" s="18"/>
      <c r="H17" s="12">
        <v>37</v>
      </c>
      <c r="I17" s="14" t="s">
        <v>45</v>
      </c>
      <c r="J17" s="15">
        <f t="shared" si="7"/>
        <v>24719118.66</v>
      </c>
      <c r="K17" s="15">
        <f t="shared" si="8"/>
        <v>24719118.66</v>
      </c>
      <c r="L17" s="16">
        <v>23218932.49</v>
      </c>
      <c r="M17" s="16">
        <v>1500186.17</v>
      </c>
      <c r="N17" s="16"/>
    </row>
    <row r="18" s="1" customFormat="1" ht="21" customHeight="1" spans="1:14">
      <c r="A18" s="12">
        <v>12</v>
      </c>
      <c r="B18" s="14" t="s">
        <v>46</v>
      </c>
      <c r="C18" s="15">
        <f t="shared" si="2"/>
        <v>0</v>
      </c>
      <c r="D18" s="15">
        <f t="shared" si="3"/>
        <v>0</v>
      </c>
      <c r="E18" s="18"/>
      <c r="F18" s="18"/>
      <c r="G18" s="18"/>
      <c r="H18" s="12">
        <v>38</v>
      </c>
      <c r="I18" s="14" t="s">
        <v>25</v>
      </c>
      <c r="J18" s="15">
        <f t="shared" si="7"/>
        <v>13155055.53</v>
      </c>
      <c r="K18" s="15">
        <f t="shared" si="8"/>
        <v>13155055.53</v>
      </c>
      <c r="L18" s="18">
        <v>13155055.53</v>
      </c>
      <c r="M18" s="18"/>
      <c r="N18" s="18"/>
    </row>
    <row r="19" s="1" customFormat="1" ht="21" customHeight="1" spans="1:14">
      <c r="A19" s="12">
        <v>13</v>
      </c>
      <c r="B19" s="14" t="s">
        <v>47</v>
      </c>
      <c r="C19" s="15">
        <f t="shared" si="2"/>
        <v>0</v>
      </c>
      <c r="D19" s="15">
        <f t="shared" si="3"/>
        <v>0</v>
      </c>
      <c r="E19" s="18"/>
      <c r="F19" s="18"/>
      <c r="G19" s="18"/>
      <c r="H19" s="12">
        <v>39</v>
      </c>
      <c r="I19" s="14" t="s">
        <v>28</v>
      </c>
      <c r="J19" s="15">
        <f t="shared" si="7"/>
        <v>8076901.97</v>
      </c>
      <c r="K19" s="15">
        <f t="shared" si="8"/>
        <v>8076901.97</v>
      </c>
      <c r="L19" s="18">
        <v>2889319.71</v>
      </c>
      <c r="M19" s="18">
        <v>5187582.26</v>
      </c>
      <c r="N19" s="18"/>
    </row>
    <row r="20" s="1" customFormat="1" ht="21" customHeight="1" spans="1:14">
      <c r="A20" s="12">
        <v>14</v>
      </c>
      <c r="B20" s="19"/>
      <c r="C20" s="19"/>
      <c r="D20" s="19"/>
      <c r="E20" s="19"/>
      <c r="F20" s="19"/>
      <c r="G20" s="19"/>
      <c r="H20" s="12">
        <v>40</v>
      </c>
      <c r="I20" s="14" t="s">
        <v>48</v>
      </c>
      <c r="J20" s="15">
        <f t="shared" ref="J20:J24" si="9">K20</f>
        <v>1596291.94</v>
      </c>
      <c r="K20" s="15">
        <f t="shared" si="8"/>
        <v>1596291.94</v>
      </c>
      <c r="L20" s="18"/>
      <c r="M20" s="18">
        <v>1596291.94</v>
      </c>
      <c r="N20" s="20" t="s">
        <v>32</v>
      </c>
    </row>
    <row r="21" s="1" customFormat="1" ht="21" customHeight="1" spans="1:14">
      <c r="A21" s="12">
        <v>15</v>
      </c>
      <c r="B21" s="19"/>
      <c r="C21" s="19"/>
      <c r="D21" s="19"/>
      <c r="E21" s="19"/>
      <c r="F21" s="19"/>
      <c r="G21" s="19"/>
      <c r="H21" s="12">
        <v>41</v>
      </c>
      <c r="I21" s="14" t="s">
        <v>49</v>
      </c>
      <c r="J21" s="15">
        <f t="shared" si="9"/>
        <v>0</v>
      </c>
      <c r="K21" s="15">
        <f t="shared" si="8"/>
        <v>0</v>
      </c>
      <c r="L21" s="18"/>
      <c r="M21" s="18"/>
      <c r="N21" s="20" t="s">
        <v>32</v>
      </c>
    </row>
    <row r="22" s="1" customFormat="1" ht="21" customHeight="1" spans="1:14">
      <c r="A22" s="12">
        <v>16</v>
      </c>
      <c r="B22" s="19"/>
      <c r="C22" s="19"/>
      <c r="D22" s="19"/>
      <c r="E22" s="19"/>
      <c r="F22" s="19"/>
      <c r="G22" s="19"/>
      <c r="H22" s="12">
        <v>42</v>
      </c>
      <c r="I22" s="14" t="s">
        <v>50</v>
      </c>
      <c r="J22" s="15">
        <f t="shared" ref="J22:J28" si="10">K22+N22</f>
        <v>131171.23</v>
      </c>
      <c r="K22" s="15">
        <f t="shared" si="8"/>
        <v>131171.23</v>
      </c>
      <c r="L22" s="18"/>
      <c r="M22" s="18">
        <v>131171.23</v>
      </c>
      <c r="N22" s="16"/>
    </row>
    <row r="23" s="1" customFormat="1" ht="21" customHeight="1" spans="1:14">
      <c r="A23" s="12">
        <v>17</v>
      </c>
      <c r="B23" s="19"/>
      <c r="C23" s="19"/>
      <c r="D23" s="19"/>
      <c r="E23" s="19"/>
      <c r="F23" s="19"/>
      <c r="G23" s="19"/>
      <c r="H23" s="12">
        <v>43</v>
      </c>
      <c r="I23" s="14" t="s">
        <v>51</v>
      </c>
      <c r="J23" s="15">
        <f t="shared" si="10"/>
        <v>0</v>
      </c>
      <c r="K23" s="15">
        <f t="shared" si="8"/>
        <v>0</v>
      </c>
      <c r="L23" s="18"/>
      <c r="M23" s="18"/>
      <c r="N23" s="18"/>
    </row>
    <row r="24" s="1" customFormat="1" ht="21" customHeight="1" spans="1:14">
      <c r="A24" s="12">
        <v>18</v>
      </c>
      <c r="B24" s="14" t="s">
        <v>52</v>
      </c>
      <c r="C24" s="15">
        <f>D24</f>
        <v>551153.42</v>
      </c>
      <c r="D24" s="15">
        <f t="shared" ref="D24:D28" si="11">E24+F24</f>
        <v>551153.42</v>
      </c>
      <c r="E24" s="16"/>
      <c r="F24" s="16">
        <v>551153.42</v>
      </c>
      <c r="G24" s="20" t="s">
        <v>32</v>
      </c>
      <c r="H24" s="12">
        <v>44</v>
      </c>
      <c r="I24" s="14" t="s">
        <v>53</v>
      </c>
      <c r="J24" s="15">
        <f t="shared" si="9"/>
        <v>685601.91</v>
      </c>
      <c r="K24" s="15">
        <f t="shared" si="8"/>
        <v>685601.91</v>
      </c>
      <c r="L24" s="18"/>
      <c r="M24" s="18">
        <v>685601.91</v>
      </c>
      <c r="N24" s="20" t="s">
        <v>32</v>
      </c>
    </row>
    <row r="25" s="1" customFormat="1" ht="21" customHeight="1" spans="1:14">
      <c r="A25" s="12">
        <v>19</v>
      </c>
      <c r="B25" s="21" t="s">
        <v>54</v>
      </c>
      <c r="C25" s="15">
        <f t="shared" ref="C25:C28" si="12">D25+G25</f>
        <v>157238024.71</v>
      </c>
      <c r="D25" s="15">
        <f t="shared" si="11"/>
        <v>157238024.71</v>
      </c>
      <c r="E25" s="15">
        <f>E7+E11+E14+E16+E18+E19+E24</f>
        <v>120437387</v>
      </c>
      <c r="F25" s="15">
        <f>F7+F11+F14+F16+F18+F19+F24</f>
        <v>36800637.71</v>
      </c>
      <c r="G25" s="15">
        <f>G7+G11+G14+G16+G18+G19</f>
        <v>0</v>
      </c>
      <c r="H25" s="12">
        <v>45</v>
      </c>
      <c r="I25" s="21" t="s">
        <v>55</v>
      </c>
      <c r="J25" s="15">
        <f t="shared" si="10"/>
        <v>89497254.69</v>
      </c>
      <c r="K25" s="15">
        <f t="shared" si="8"/>
        <v>89497254.69</v>
      </c>
      <c r="L25" s="15">
        <f>L7+L24+L22</f>
        <v>69467110.42</v>
      </c>
      <c r="M25" s="15">
        <f>M7+M22+M24</f>
        <v>20030144.27</v>
      </c>
      <c r="N25" s="15">
        <f>N7+N22</f>
        <v>0</v>
      </c>
    </row>
    <row r="26" s="1" customFormat="1" ht="21" customHeight="1" spans="1:14">
      <c r="A26" s="12">
        <v>20</v>
      </c>
      <c r="B26" s="14" t="s">
        <v>56</v>
      </c>
      <c r="C26" s="15">
        <f t="shared" si="12"/>
        <v>0</v>
      </c>
      <c r="D26" s="15">
        <f t="shared" si="11"/>
        <v>0</v>
      </c>
      <c r="E26" s="16"/>
      <c r="F26" s="16"/>
      <c r="G26" s="16"/>
      <c r="H26" s="12">
        <v>46</v>
      </c>
      <c r="I26" s="14" t="s">
        <v>57</v>
      </c>
      <c r="J26" s="15">
        <f t="shared" si="10"/>
        <v>0</v>
      </c>
      <c r="K26" s="15">
        <f t="shared" si="8"/>
        <v>0</v>
      </c>
      <c r="L26" s="16"/>
      <c r="M26" s="16"/>
      <c r="N26" s="16"/>
    </row>
    <row r="27" s="1" customFormat="1" ht="21" customHeight="1" spans="1:14">
      <c r="A27" s="12">
        <v>21</v>
      </c>
      <c r="B27" s="14" t="s">
        <v>58</v>
      </c>
      <c r="C27" s="15">
        <f t="shared" si="12"/>
        <v>0</v>
      </c>
      <c r="D27" s="15">
        <f t="shared" si="11"/>
        <v>0</v>
      </c>
      <c r="E27" s="16"/>
      <c r="F27" s="16"/>
      <c r="G27" s="16"/>
      <c r="H27" s="12">
        <v>47</v>
      </c>
      <c r="I27" s="14" t="s">
        <v>59</v>
      </c>
      <c r="J27" s="15">
        <f t="shared" si="10"/>
        <v>0</v>
      </c>
      <c r="K27" s="15">
        <f t="shared" si="8"/>
        <v>0</v>
      </c>
      <c r="L27" s="16"/>
      <c r="M27" s="16"/>
      <c r="N27" s="16"/>
    </row>
    <row r="28" s="1" customFormat="1" ht="21" customHeight="1" spans="1:14">
      <c r="A28" s="12">
        <v>22</v>
      </c>
      <c r="B28" s="21" t="s">
        <v>60</v>
      </c>
      <c r="C28" s="15">
        <f t="shared" si="12"/>
        <v>157238024.71</v>
      </c>
      <c r="D28" s="15">
        <f t="shared" si="11"/>
        <v>157238024.71</v>
      </c>
      <c r="E28" s="15">
        <f t="shared" ref="E28:G28" si="13">E25+E26+E27</f>
        <v>120437387</v>
      </c>
      <c r="F28" s="15">
        <f t="shared" si="13"/>
        <v>36800637.71</v>
      </c>
      <c r="G28" s="15">
        <f t="shared" si="13"/>
        <v>0</v>
      </c>
      <c r="H28" s="12">
        <v>48</v>
      </c>
      <c r="I28" s="21" t="s">
        <v>61</v>
      </c>
      <c r="J28" s="15">
        <f t="shared" si="10"/>
        <v>89497254.69</v>
      </c>
      <c r="K28" s="15">
        <f t="shared" si="8"/>
        <v>89497254.69</v>
      </c>
      <c r="L28" s="15">
        <f t="shared" ref="L28:N28" si="14">L25+L27+L26</f>
        <v>69467110.42</v>
      </c>
      <c r="M28" s="15">
        <f t="shared" si="14"/>
        <v>20030144.27</v>
      </c>
      <c r="N28" s="15">
        <f t="shared" si="14"/>
        <v>0</v>
      </c>
    </row>
    <row r="29" s="1" customFormat="1" ht="21" customHeight="1" spans="1:14">
      <c r="A29" s="12">
        <v>23</v>
      </c>
      <c r="B29" s="14"/>
      <c r="C29" s="22"/>
      <c r="D29" s="22"/>
      <c r="E29" s="22"/>
      <c r="F29" s="22"/>
      <c r="G29" s="22"/>
      <c r="H29" s="12">
        <v>49</v>
      </c>
      <c r="I29" s="21" t="s">
        <v>62</v>
      </c>
      <c r="J29" s="15">
        <f t="shared" ref="J29:N29" si="15">C28-J28</f>
        <v>67740770.02</v>
      </c>
      <c r="K29" s="15">
        <f t="shared" si="15"/>
        <v>67740770.02</v>
      </c>
      <c r="L29" s="15">
        <f t="shared" si="15"/>
        <v>50970276.58</v>
      </c>
      <c r="M29" s="15">
        <f t="shared" si="15"/>
        <v>16770493.44</v>
      </c>
      <c r="N29" s="15">
        <f t="shared" si="15"/>
        <v>0</v>
      </c>
    </row>
    <row r="30" s="1" customFormat="1" ht="21" customHeight="1" spans="1:14">
      <c r="A30" s="12">
        <v>24</v>
      </c>
      <c r="B30" s="14" t="s">
        <v>63</v>
      </c>
      <c r="C30" s="15">
        <f>D30+G30</f>
        <v>665738892.08</v>
      </c>
      <c r="D30" s="15">
        <f>E30+F30</f>
        <v>665738892.08</v>
      </c>
      <c r="E30" s="16">
        <v>583716165.23</v>
      </c>
      <c r="F30" s="16">
        <v>82022726.85</v>
      </c>
      <c r="G30" s="16"/>
      <c r="H30" s="12">
        <v>50</v>
      </c>
      <c r="I30" s="14" t="s">
        <v>64</v>
      </c>
      <c r="J30" s="15">
        <f t="shared" ref="J30:J32" si="16">K30+N30</f>
        <v>733479662.1</v>
      </c>
      <c r="K30" s="15">
        <f t="shared" ref="K30:K32" si="17">L30+M30</f>
        <v>733479662.1</v>
      </c>
      <c r="L30" s="15">
        <f t="shared" ref="L30:N30" si="18">(E28+E30)-L28</f>
        <v>634686441.81</v>
      </c>
      <c r="M30" s="15">
        <f t="shared" si="18"/>
        <v>98793220.29</v>
      </c>
      <c r="N30" s="15">
        <f t="shared" si="18"/>
        <v>0</v>
      </c>
    </row>
    <row r="31" s="1" customFormat="1" ht="21" customHeight="1" spans="1:14">
      <c r="A31" s="12">
        <v>25</v>
      </c>
      <c r="B31" s="14"/>
      <c r="C31" s="22"/>
      <c r="D31" s="22"/>
      <c r="E31" s="22"/>
      <c r="F31" s="22"/>
      <c r="G31" s="22"/>
      <c r="H31" s="12">
        <v>51</v>
      </c>
      <c r="I31" s="14" t="s">
        <v>65</v>
      </c>
      <c r="J31" s="15">
        <f t="shared" si="16"/>
        <v>0</v>
      </c>
      <c r="K31" s="15">
        <f t="shared" si="17"/>
        <v>0</v>
      </c>
      <c r="L31" s="16"/>
      <c r="M31" s="16"/>
      <c r="N31" s="16"/>
    </row>
    <row r="32" s="1" customFormat="1" ht="21" customHeight="1" spans="1:14">
      <c r="A32" s="12">
        <v>26</v>
      </c>
      <c r="B32" s="12" t="s">
        <v>66</v>
      </c>
      <c r="C32" s="15">
        <f>D32+G32</f>
        <v>822976916.79</v>
      </c>
      <c r="D32" s="15">
        <f>E32+F32</f>
        <v>822976916.79</v>
      </c>
      <c r="E32" s="15">
        <f t="shared" ref="E32:G32" si="19">E28+E30</f>
        <v>704153552.23</v>
      </c>
      <c r="F32" s="15">
        <f t="shared" si="19"/>
        <v>118823364.56</v>
      </c>
      <c r="G32" s="15">
        <f t="shared" si="19"/>
        <v>0</v>
      </c>
      <c r="H32" s="12">
        <v>52</v>
      </c>
      <c r="I32" s="12" t="s">
        <v>66</v>
      </c>
      <c r="J32" s="15">
        <f t="shared" si="16"/>
        <v>822976916.79</v>
      </c>
      <c r="K32" s="15">
        <f t="shared" si="17"/>
        <v>822976916.79</v>
      </c>
      <c r="L32" s="15">
        <f t="shared" ref="L32:N32" si="20">L28+L30</f>
        <v>704153552.23</v>
      </c>
      <c r="M32" s="15">
        <f t="shared" si="20"/>
        <v>118823364.56</v>
      </c>
      <c r="N32" s="15">
        <f t="shared" si="20"/>
        <v>0</v>
      </c>
    </row>
    <row r="33" s="1" customFormat="1" ht="24" customHeight="1" spans="1:14">
      <c r="A33" s="23" t="s">
        <v>67</v>
      </c>
      <c r="B33" s="23"/>
      <c r="C33" s="24"/>
      <c r="D33" s="24"/>
      <c r="E33" s="24"/>
      <c r="F33" s="24"/>
      <c r="G33" s="24"/>
      <c r="H33" s="23"/>
      <c r="I33" s="23"/>
      <c r="J33" s="24"/>
      <c r="K33" s="24"/>
      <c r="L33" s="24"/>
      <c r="M33" s="24"/>
      <c r="N33" s="24"/>
    </row>
    <row r="34" s="1" customFormat="1" customHeight="1" spans="1:14">
      <c r="A34" s="25" t="s">
        <v>68</v>
      </c>
      <c r="B34" s="25"/>
      <c r="C34" s="26"/>
      <c r="D34" s="26"/>
      <c r="E34" s="26"/>
      <c r="F34" s="26"/>
      <c r="G34" s="26"/>
      <c r="H34" s="25"/>
      <c r="I34" s="25"/>
      <c r="J34" s="26"/>
      <c r="K34" s="26"/>
      <c r="L34" s="26"/>
      <c r="M34" s="26"/>
      <c r="N34" s="26"/>
    </row>
    <row r="35" s="1" customFormat="1" ht="24" customHeight="1" spans="1:14">
      <c r="A35" s="23" t="s">
        <v>69</v>
      </c>
      <c r="B35" s="25"/>
      <c r="C35" s="26"/>
      <c r="D35" s="26"/>
      <c r="E35" s="26"/>
      <c r="F35" s="26"/>
      <c r="G35" s="26"/>
      <c r="H35" s="25"/>
      <c r="I35" s="25"/>
      <c r="J35" s="26"/>
      <c r="K35" s="26"/>
      <c r="L35" s="26"/>
      <c r="M35" s="26"/>
      <c r="N35" s="26"/>
    </row>
    <row r="36" s="1" customFormat="1" customHeight="1" spans="1:14">
      <c r="A36" s="25" t="s">
        <v>70</v>
      </c>
      <c r="B36" s="25"/>
      <c r="C36" s="26"/>
      <c r="D36" s="26"/>
      <c r="E36" s="26"/>
      <c r="F36" s="26"/>
      <c r="G36" s="26"/>
      <c r="H36" s="25"/>
      <c r="I36" s="25"/>
      <c r="J36" s="26"/>
      <c r="K36" s="26"/>
      <c r="L36" s="26"/>
      <c r="M36" s="26"/>
      <c r="N36" s="26"/>
    </row>
    <row r="37" s="1" customFormat="1" customHeight="1" spans="1:14">
      <c r="A37" s="25" t="s">
        <v>71</v>
      </c>
      <c r="B37" s="25"/>
      <c r="C37" s="26"/>
      <c r="D37" s="26"/>
      <c r="E37" s="26"/>
      <c r="F37" s="26"/>
      <c r="G37" s="26"/>
      <c r="H37" s="25"/>
      <c r="I37" s="25"/>
      <c r="J37" s="26"/>
      <c r="K37" s="26"/>
      <c r="L37" s="26"/>
      <c r="M37" s="26"/>
      <c r="N37" s="26"/>
    </row>
    <row r="38" s="1" customFormat="1" customHeight="1" spans="1:14">
      <c r="A38" s="25" t="s">
        <v>72</v>
      </c>
      <c r="B38" s="25"/>
      <c r="C38" s="26"/>
      <c r="D38" s="26"/>
      <c r="E38" s="26"/>
      <c r="F38" s="26"/>
      <c r="G38" s="26"/>
      <c r="H38" s="25"/>
      <c r="I38" s="25"/>
      <c r="J38" s="26"/>
      <c r="K38" s="26"/>
      <c r="L38" s="26"/>
      <c r="M38" s="26"/>
      <c r="N38" s="26"/>
    </row>
    <row r="39" s="1" customFormat="1" customHeight="1" spans="1:14">
      <c r="A39" s="27"/>
      <c r="B39" s="28"/>
      <c r="C39" s="29"/>
      <c r="D39" s="29"/>
      <c r="E39" s="29"/>
      <c r="F39" s="29"/>
      <c r="G39" s="29"/>
      <c r="H39" s="28"/>
      <c r="I39" s="28"/>
      <c r="J39" s="29"/>
      <c r="K39" s="29"/>
      <c r="L39" s="29"/>
      <c r="M39" s="29"/>
      <c r="N39" s="29"/>
    </row>
  </sheetData>
  <mergeCells count="16">
    <mergeCell ref="A1:N1"/>
    <mergeCell ref="D5:F5"/>
    <mergeCell ref="K5:M5"/>
    <mergeCell ref="A33:N33"/>
    <mergeCell ref="A34:N34"/>
    <mergeCell ref="A35:N35"/>
    <mergeCell ref="A36:N36"/>
    <mergeCell ref="A37:N37"/>
    <mergeCell ref="A38:N38"/>
    <mergeCell ref="A39:N39"/>
    <mergeCell ref="C5:C6"/>
    <mergeCell ref="G5:G6"/>
    <mergeCell ref="J5:J6"/>
    <mergeCell ref="N5:N6"/>
    <mergeCell ref="A5:B6"/>
    <mergeCell ref="H5:I6"/>
  </mergeCells>
  <pageMargins left="0.75" right="0.75" top="1" bottom="1" header="0.5" footer="0.5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</dc:creator>
  <cp:lastModifiedBy>H</cp:lastModifiedBy>
  <dcterms:created xsi:type="dcterms:W3CDTF">2024-02-08T06:47:02Z</dcterms:created>
  <dcterms:modified xsi:type="dcterms:W3CDTF">2024-02-08T06:47:58Z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C7AFB58B43C7462C94088E8AA26C2E37</vt:lpwstr>
  </property>
  <property fmtid="{D5CDD505-2E9C-101B-9397-08002B2CF9AE}" pid="3" name="KSOProductBuildVer">
    <vt:lpwstr>2052-11.8.2.10912</vt:lpwstr>
  </property>
</Properties>
</file>